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 Totals" sheetId="1" r:id="rId5"/>
    <sheet state="visible" name="Multi-State Sponsors" sheetId="2" r:id="rId6"/>
    <sheet state="visible" name="Methodology" sheetId="3" r:id="rId7"/>
  </sheets>
  <definedNames/>
  <calcPr/>
</workbook>
</file>

<file path=xl/sharedStrings.xml><?xml version="1.0" encoding="utf-8"?>
<sst xmlns="http://schemas.openxmlformats.org/spreadsheetml/2006/main" count="121" uniqueCount="106">
  <si>
    <t>Every Speller Counts — State Totals (Adjusted, 2025–2026)</t>
  </si>
  <si>
    <t>Schools Enrolled now reflects YES counts from the per-state enrollment sheets (includes schools served by multi-state sponsors). Speller totals are from single-state sponsors only; multi-state sponsor spellers are listed on the next sheet.</t>
  </si>
  <si>
    <t>State</t>
  </si>
  <si>
    <t>Total Schools Enrolled</t>
  </si>
  <si>
    <t>Total Spellers</t>
  </si>
  <si>
    <t>Proposed</t>
  </si>
  <si>
    <t>Ratio</t>
  </si>
  <si>
    <t>MN</t>
  </si>
  <si>
    <t>OH</t>
  </si>
  <si>
    <t>IL</t>
  </si>
  <si>
    <t>MD</t>
  </si>
  <si>
    <t>MI</t>
  </si>
  <si>
    <t>LA</t>
  </si>
  <si>
    <t>PA</t>
  </si>
  <si>
    <t>UT</t>
  </si>
  <si>
    <t>MA</t>
  </si>
  <si>
    <t>IN</t>
  </si>
  <si>
    <t>IA</t>
  </si>
  <si>
    <t>SC</t>
  </si>
  <si>
    <t>ID</t>
  </si>
  <si>
    <t>NV</t>
  </si>
  <si>
    <t>DC</t>
  </si>
  <si>
    <t>KY</t>
  </si>
  <si>
    <t>SD</t>
  </si>
  <si>
    <t>OR</t>
  </si>
  <si>
    <t>VT</t>
  </si>
  <si>
    <t>WY</t>
  </si>
  <si>
    <t>MO</t>
  </si>
  <si>
    <t>DE</t>
  </si>
  <si>
    <t>RI</t>
  </si>
  <si>
    <t>ME</t>
  </si>
  <si>
    <t>CT</t>
  </si>
  <si>
    <t>HI</t>
  </si>
  <si>
    <t>VA</t>
  </si>
  <si>
    <t>AK</t>
  </si>
  <si>
    <t>NH</t>
  </si>
  <si>
    <t>NY</t>
  </si>
  <si>
    <t>OK</t>
  </si>
  <si>
    <t>FL</t>
  </si>
  <si>
    <t>WA</t>
  </si>
  <si>
    <t>NJ</t>
  </si>
  <si>
    <t>ND</t>
  </si>
  <si>
    <t>MT</t>
  </si>
  <si>
    <t>MS</t>
  </si>
  <si>
    <t>WV</t>
  </si>
  <si>
    <t>NE</t>
  </si>
  <si>
    <t>NM</t>
  </si>
  <si>
    <t>TN</t>
  </si>
  <si>
    <t>CA</t>
  </si>
  <si>
    <t>AR</t>
  </si>
  <si>
    <t>WI</t>
  </si>
  <si>
    <t>CO</t>
  </si>
  <si>
    <t>NC</t>
  </si>
  <si>
    <t>KS</t>
  </si>
  <si>
    <t>AL</t>
  </si>
  <si>
    <t>AZ</t>
  </si>
  <si>
    <t>GA</t>
  </si>
  <si>
    <t>TX</t>
  </si>
  <si>
    <t>TOTAL</t>
  </si>
  <si>
    <t>Multi-State Sponsors (schools/spellers not split by state in source data)</t>
  </si>
  <si>
    <t>These 13 sponsors serve more than one state. Their school counts ARE included in the State Totals tab now (via the per-state YES counts in the source file). Their speller counts are NOT allocated to specific states — they're listed here for reference.</t>
  </si>
  <si>
    <t>Regional Bee / Sponsor</t>
  </si>
  <si>
    <t>Host State</t>
  </si>
  <si>
    <t>States Served</t>
  </si>
  <si>
    <t># of Schools Enrolled</t>
  </si>
  <si>
    <t>Spellers Advancing</t>
  </si>
  <si>
    <t>Idaho Character Foundation</t>
  </si>
  <si>
    <t>ID, WA</t>
  </si>
  <si>
    <t>Louisville Free Public Library</t>
  </si>
  <si>
    <t>KY, IN</t>
  </si>
  <si>
    <t>Omaha Sports Commission</t>
  </si>
  <si>
    <t>NE, IA</t>
  </si>
  <si>
    <t>Corning Rotary Club</t>
  </si>
  <si>
    <t>NY, PA</t>
  </si>
  <si>
    <t>SNSB - Region 1</t>
  </si>
  <si>
    <t>AK, CA, ID, UT, WA</t>
  </si>
  <si>
    <t>SNSB - Region 2</t>
  </si>
  <si>
    <t>FL, OH, VA</t>
  </si>
  <si>
    <t>SNSB - Region 3</t>
  </si>
  <si>
    <t>IL, KY, LA, MO, NJ, TX, IN, MI</t>
  </si>
  <si>
    <t>SNSB - Region 4</t>
  </si>
  <si>
    <t>MA, MD, NY, PA, VA</t>
  </si>
  <si>
    <t>WCPO (Region 1)</t>
  </si>
  <si>
    <t>SagamoreHill of Portland</t>
  </si>
  <si>
    <t>OR, WA</t>
  </si>
  <si>
    <t>Diamond City Sports</t>
  </si>
  <si>
    <t>PA, NJ</t>
  </si>
  <si>
    <t>Education Credit Union</t>
  </si>
  <si>
    <t>TX, OK</t>
  </si>
  <si>
    <t>WHRO Public Media</t>
  </si>
  <si>
    <t>VA, NC</t>
  </si>
  <si>
    <t>Methodology</t>
  </si>
  <si>
    <t>Schools Enrolled per State:</t>
  </si>
  <si>
    <t xml:space="preserve">  • Sourced from the per-state sheets in 'SNSB 25-26 with Partners Mapped (1).xlsx'</t>
  </si>
  <si>
    <t xml:space="preserve">    (e.g., 'AK All Schools Enrolled', 'CA School Enrollment', 'DC School Enrollment').</t>
  </si>
  <si>
    <t xml:space="preserve">  • Counted as the number of rows where the Enrolled column = 'YES'.</t>
  </si>
  <si>
    <t xml:space="preserve">  • This count includes all schools regardless of whether the sponsor serves one or many states.</t>
  </si>
  <si>
    <t>Spellers per State:</t>
  </si>
  <si>
    <t xml:space="preserve">  • Sourced from 'Every Speller Counts — Site Data - 2025-2026 US Regions (3).tsv'.</t>
  </si>
  <si>
    <t xml:space="preserve">  • Only includes sponsors whose 'States Served' is a single state.</t>
  </si>
  <si>
    <t xml:space="preserve">  • Spellers from the 13 multi-state sponsors (18 total) are not allocated to specific states;</t>
  </si>
  <si>
    <t xml:space="preserve">    they appear on the Multi-State Sponsors tab for reference.</t>
  </si>
  <si>
    <t>Change column:</t>
  </si>
  <si>
    <t xml:space="preserve">  • Difference between the new YES-based school count and the prior single-state-only school total.</t>
  </si>
  <si>
    <t xml:space="preserve">  • Positive numbers usually indicate schools served by a multi-state sponsor in that state, or</t>
  </si>
  <si>
    <t xml:space="preserve">    additional schools enrolled that weren't in the prior single-state breakdown.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</si>
</sst>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+#,##0;\-#,##0;\-"/>
  </numFmts>
  <fonts count="8">
    <font>
      <sz val="11.0"/>
      <color theme="1"/>
      <name val="Calibri"/>
      <scheme val="minor"/>
    </font>
    <font>
      <b/>
      <sz val="14.0"/>
      <color theme="1"/>
      <name val="Arial"/>
    </font>
    <font>
      <i/>
      <sz val="10.0"/>
      <color rgb="FF595959"/>
      <name val="Arial"/>
    </font>
    <font>
      <b/>
      <sz val="11.0"/>
      <color rgb="FFFFFFFF"/>
      <name val="Arial"/>
    </font>
    <font>
      <sz val="11.0"/>
      <color theme="1"/>
      <name val="Arial"/>
    </font>
    <font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05496"/>
        <bgColor rgb="FF305496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D9E1F2"/>
      </patternFill>
    </fill>
  </fills>
  <borders count="2"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top" wrapText="1"/>
    </xf>
    <xf borderId="1" fillId="2" fontId="3" numFmtId="0" xfId="0" applyAlignment="1" applyBorder="1" applyFill="1" applyFont="1">
      <alignment horizontal="center" shrinkToFit="0" vertical="center" wrapText="0"/>
    </xf>
    <xf borderId="1" fillId="2" fontId="3" numFmtId="0" xfId="0" applyAlignment="1" applyBorder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left" shrinkToFit="0" vertical="center" wrapText="0"/>
    </xf>
    <xf borderId="1" fillId="3" fontId="4" numFmtId="3" xfId="0" applyAlignment="1" applyBorder="1" applyFont="1" applyNumberFormat="1">
      <alignment horizontal="right" shrinkToFit="0" vertical="center" wrapText="0"/>
    </xf>
    <xf borderId="1" fillId="3" fontId="4" numFmtId="164" xfId="0" applyAlignment="1" applyBorder="1" applyFont="1" applyNumberFormat="1">
      <alignment horizontal="right" shrinkToFit="0" vertical="center" wrapText="0"/>
    </xf>
    <xf borderId="0" fillId="3" fontId="5" numFmtId="3" xfId="0" applyFont="1" applyNumberFormat="1"/>
    <xf borderId="1" fillId="3" fontId="4" numFmtId="3" xfId="0" applyAlignment="1" applyBorder="1" applyFont="1" applyNumberFormat="1">
      <alignment horizontal="right" readingOrder="0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4" numFmtId="3" xfId="0" applyAlignment="1" applyBorder="1" applyFont="1" applyNumberFormat="1">
      <alignment horizontal="right" shrinkToFit="0" vertical="center" wrapText="0"/>
    </xf>
    <xf borderId="1" fillId="0" fontId="4" numFmtId="3" xfId="0" applyAlignment="1" applyBorder="1" applyFont="1" applyNumberFormat="1">
      <alignment horizontal="right" readingOrder="0" shrinkToFit="0" vertical="center" wrapText="0"/>
    </xf>
    <xf borderId="1" fillId="0" fontId="4" numFmtId="164" xfId="0" applyAlignment="1" applyBorder="1" applyFont="1" applyNumberFormat="1">
      <alignment horizontal="right" shrinkToFit="0" vertical="center" wrapText="0"/>
    </xf>
    <xf borderId="0" fillId="0" fontId="5" numFmtId="3" xfId="0" applyFont="1" applyNumberFormat="1"/>
    <xf borderId="0" fillId="0" fontId="5" numFmtId="0" xfId="0" applyFont="1"/>
    <xf borderId="1" fillId="4" fontId="6" numFmtId="0" xfId="0" applyAlignment="1" applyBorder="1" applyFill="1" applyFont="1">
      <alignment horizontal="left" shrinkToFit="0" vertical="center" wrapText="0"/>
    </xf>
    <xf borderId="1" fillId="4" fontId="6" numFmtId="3" xfId="0" applyAlignment="1" applyBorder="1" applyFont="1" applyNumberFormat="1">
      <alignment horizontal="right" shrinkToFit="0" vertical="center" wrapText="0"/>
    </xf>
    <xf borderId="1" fillId="4" fontId="6" numFmtId="164" xfId="0" applyAlignment="1" applyBorder="1" applyFont="1" applyNumberFormat="1">
      <alignment horizontal="right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4" fontId="7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18.0"/>
    <col customWidth="1" min="4" max="4" width="13.71"/>
    <col customWidth="1" min="5" max="5" width="12.0"/>
    <col customWidth="1" min="6" max="26" width="8.71"/>
  </cols>
  <sheetData>
    <row r="1">
      <c r="A1" s="1" t="s">
        <v>0</v>
      </c>
    </row>
    <row r="2" ht="31.5" customHeight="1">
      <c r="A2" s="2" t="s">
        <v>1</v>
      </c>
    </row>
    <row r="4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>
      <c r="A5" s="5" t="s">
        <v>7</v>
      </c>
      <c r="B5" s="6">
        <v>305.0</v>
      </c>
      <c r="C5" s="6">
        <v>9.0</v>
      </c>
      <c r="D5" s="6">
        <f t="shared" ref="D5:D56" si="1">B5/75</f>
        <v>4.066666667</v>
      </c>
      <c r="E5" s="7">
        <f t="shared" ref="E5:E55" si="2">B5/D5</f>
        <v>75</v>
      </c>
      <c r="F5" s="8">
        <f t="shared" ref="F5:F55" si="3">D5-C5</f>
        <v>-4.933333333</v>
      </c>
    </row>
    <row r="6">
      <c r="A6" s="5" t="s">
        <v>8</v>
      </c>
      <c r="B6" s="6">
        <v>804.0</v>
      </c>
      <c r="C6" s="6">
        <v>15.0</v>
      </c>
      <c r="D6" s="6">
        <f t="shared" si="1"/>
        <v>10.72</v>
      </c>
      <c r="E6" s="7">
        <f t="shared" si="2"/>
        <v>75</v>
      </c>
      <c r="F6" s="8">
        <f t="shared" si="3"/>
        <v>-4.28</v>
      </c>
    </row>
    <row r="7">
      <c r="A7" s="5" t="s">
        <v>9</v>
      </c>
      <c r="B7" s="6">
        <v>833.0</v>
      </c>
      <c r="C7" s="6">
        <v>15.0</v>
      </c>
      <c r="D7" s="6">
        <f t="shared" si="1"/>
        <v>11.10666667</v>
      </c>
      <c r="E7" s="7">
        <f t="shared" si="2"/>
        <v>75</v>
      </c>
      <c r="F7" s="8">
        <f t="shared" si="3"/>
        <v>-3.893333333</v>
      </c>
    </row>
    <row r="8">
      <c r="A8" s="5" t="s">
        <v>10</v>
      </c>
      <c r="B8" s="6">
        <v>266.0</v>
      </c>
      <c r="C8" s="9">
        <v>7.0</v>
      </c>
      <c r="D8" s="6">
        <f t="shared" si="1"/>
        <v>3.546666667</v>
      </c>
      <c r="E8" s="7">
        <f t="shared" si="2"/>
        <v>75</v>
      </c>
      <c r="F8" s="8">
        <f t="shared" si="3"/>
        <v>-3.453333333</v>
      </c>
    </row>
    <row r="9">
      <c r="A9" s="5" t="s">
        <v>11</v>
      </c>
      <c r="B9" s="6">
        <v>457.0</v>
      </c>
      <c r="C9" s="6">
        <v>9.0</v>
      </c>
      <c r="D9" s="6">
        <f t="shared" si="1"/>
        <v>6.093333333</v>
      </c>
      <c r="E9" s="7">
        <f t="shared" si="2"/>
        <v>75</v>
      </c>
      <c r="F9" s="8">
        <f t="shared" si="3"/>
        <v>-2.906666667</v>
      </c>
    </row>
    <row r="10">
      <c r="A10" s="5" t="s">
        <v>12</v>
      </c>
      <c r="B10" s="6">
        <v>161.0</v>
      </c>
      <c r="C10" s="9">
        <v>5.0</v>
      </c>
      <c r="D10" s="6">
        <f t="shared" si="1"/>
        <v>2.146666667</v>
      </c>
      <c r="E10" s="7">
        <f t="shared" si="2"/>
        <v>75</v>
      </c>
      <c r="F10" s="8">
        <f t="shared" si="3"/>
        <v>-2.853333333</v>
      </c>
    </row>
    <row r="11">
      <c r="A11" s="5" t="s">
        <v>13</v>
      </c>
      <c r="B11" s="6">
        <v>419.0</v>
      </c>
      <c r="C11" s="9">
        <v>8.0</v>
      </c>
      <c r="D11" s="6">
        <f t="shared" si="1"/>
        <v>5.586666667</v>
      </c>
      <c r="E11" s="7">
        <f t="shared" si="2"/>
        <v>75</v>
      </c>
      <c r="F11" s="8">
        <f t="shared" si="3"/>
        <v>-2.413333333</v>
      </c>
    </row>
    <row r="12">
      <c r="A12" s="5" t="s">
        <v>14</v>
      </c>
      <c r="B12" s="6">
        <v>144.0</v>
      </c>
      <c r="C12" s="6">
        <v>4.0</v>
      </c>
      <c r="D12" s="6">
        <f t="shared" si="1"/>
        <v>1.92</v>
      </c>
      <c r="E12" s="7">
        <f t="shared" si="2"/>
        <v>75</v>
      </c>
      <c r="F12" s="8">
        <f t="shared" si="3"/>
        <v>-2.08</v>
      </c>
    </row>
    <row r="13">
      <c r="A13" s="5" t="s">
        <v>15</v>
      </c>
      <c r="B13" s="6">
        <v>107.0</v>
      </c>
      <c r="C13" s="9">
        <v>3.0</v>
      </c>
      <c r="D13" s="6">
        <f t="shared" si="1"/>
        <v>1.426666667</v>
      </c>
      <c r="E13" s="7">
        <f t="shared" si="2"/>
        <v>75</v>
      </c>
      <c r="F13" s="8">
        <f t="shared" si="3"/>
        <v>-1.573333333</v>
      </c>
    </row>
    <row r="14">
      <c r="A14" s="5" t="s">
        <v>16</v>
      </c>
      <c r="B14" s="6">
        <v>334.0</v>
      </c>
      <c r="C14" s="9">
        <v>6.0</v>
      </c>
      <c r="D14" s="6">
        <f t="shared" si="1"/>
        <v>4.453333333</v>
      </c>
      <c r="E14" s="7">
        <f t="shared" si="2"/>
        <v>75</v>
      </c>
      <c r="F14" s="8">
        <f t="shared" si="3"/>
        <v>-1.546666667</v>
      </c>
    </row>
    <row r="15">
      <c r="A15" s="5" t="s">
        <v>17</v>
      </c>
      <c r="B15" s="6">
        <v>41.0</v>
      </c>
      <c r="C15" s="6">
        <v>2.0</v>
      </c>
      <c r="D15" s="6">
        <f t="shared" si="1"/>
        <v>0.5466666667</v>
      </c>
      <c r="E15" s="7">
        <f t="shared" si="2"/>
        <v>75</v>
      </c>
      <c r="F15" s="8">
        <f t="shared" si="3"/>
        <v>-1.453333333</v>
      </c>
    </row>
    <row r="16">
      <c r="A16" s="5" t="s">
        <v>18</v>
      </c>
      <c r="B16" s="6">
        <v>342.0</v>
      </c>
      <c r="C16" s="9">
        <v>6.0</v>
      </c>
      <c r="D16" s="6">
        <f t="shared" si="1"/>
        <v>4.56</v>
      </c>
      <c r="E16" s="7">
        <f t="shared" si="2"/>
        <v>75</v>
      </c>
      <c r="F16" s="8">
        <f t="shared" si="3"/>
        <v>-1.44</v>
      </c>
    </row>
    <row r="17">
      <c r="A17" s="5" t="s">
        <v>19</v>
      </c>
      <c r="B17" s="6">
        <v>57.0</v>
      </c>
      <c r="C17" s="9">
        <v>2.0</v>
      </c>
      <c r="D17" s="6">
        <f t="shared" si="1"/>
        <v>0.76</v>
      </c>
      <c r="E17" s="7">
        <f t="shared" si="2"/>
        <v>75</v>
      </c>
      <c r="F17" s="8">
        <f t="shared" si="3"/>
        <v>-1.24</v>
      </c>
    </row>
    <row r="18">
      <c r="A18" s="5" t="s">
        <v>20</v>
      </c>
      <c r="B18" s="6">
        <v>66.0</v>
      </c>
      <c r="C18" s="6">
        <v>2.0</v>
      </c>
      <c r="D18" s="6">
        <f t="shared" si="1"/>
        <v>0.88</v>
      </c>
      <c r="E18" s="7">
        <f t="shared" si="2"/>
        <v>75</v>
      </c>
      <c r="F18" s="8">
        <f t="shared" si="3"/>
        <v>-1.12</v>
      </c>
    </row>
    <row r="19">
      <c r="A19" s="5" t="s">
        <v>21</v>
      </c>
      <c r="B19" s="6">
        <v>86.0</v>
      </c>
      <c r="C19" s="6">
        <v>2.0</v>
      </c>
      <c r="D19" s="6">
        <f t="shared" si="1"/>
        <v>1.146666667</v>
      </c>
      <c r="E19" s="7">
        <f t="shared" si="2"/>
        <v>75</v>
      </c>
      <c r="F19" s="8">
        <f t="shared" si="3"/>
        <v>-0.8533333333</v>
      </c>
    </row>
    <row r="20">
      <c r="A20" s="5" t="s">
        <v>22</v>
      </c>
      <c r="B20" s="6">
        <v>105.0</v>
      </c>
      <c r="C20" s="9">
        <v>2.0</v>
      </c>
      <c r="D20" s="6">
        <f t="shared" si="1"/>
        <v>1.4</v>
      </c>
      <c r="E20" s="7">
        <f t="shared" si="2"/>
        <v>75</v>
      </c>
      <c r="F20" s="8">
        <f t="shared" si="3"/>
        <v>-0.6</v>
      </c>
    </row>
    <row r="21" ht="15.75" customHeight="1">
      <c r="A21" s="5" t="s">
        <v>23</v>
      </c>
      <c r="B21" s="6">
        <v>30.0</v>
      </c>
      <c r="C21" s="6">
        <v>1.0</v>
      </c>
      <c r="D21" s="6">
        <f t="shared" si="1"/>
        <v>0.4</v>
      </c>
      <c r="E21" s="7">
        <f t="shared" si="2"/>
        <v>75</v>
      </c>
      <c r="F21" s="8">
        <f t="shared" si="3"/>
        <v>-0.6</v>
      </c>
    </row>
    <row r="22" ht="15.75" customHeight="1">
      <c r="A22" s="10" t="s">
        <v>24</v>
      </c>
      <c r="B22" s="11">
        <v>41.0</v>
      </c>
      <c r="C22" s="12">
        <v>1.0</v>
      </c>
      <c r="D22" s="11">
        <f t="shared" si="1"/>
        <v>0.5466666667</v>
      </c>
      <c r="E22" s="13">
        <f t="shared" si="2"/>
        <v>75</v>
      </c>
      <c r="F22" s="14">
        <f t="shared" si="3"/>
        <v>-0.4533333333</v>
      </c>
    </row>
    <row r="23" ht="15.75" customHeight="1">
      <c r="A23" s="10" t="s">
        <v>25</v>
      </c>
      <c r="B23" s="11">
        <v>46.0</v>
      </c>
      <c r="C23" s="11">
        <v>1.0</v>
      </c>
      <c r="D23" s="11">
        <f t="shared" si="1"/>
        <v>0.6133333333</v>
      </c>
      <c r="E23" s="13">
        <f t="shared" si="2"/>
        <v>75</v>
      </c>
      <c r="F23" s="14">
        <f t="shared" si="3"/>
        <v>-0.3866666667</v>
      </c>
    </row>
    <row r="24" ht="15.75" customHeight="1">
      <c r="A24" s="10" t="s">
        <v>26</v>
      </c>
      <c r="B24" s="11">
        <v>50.0</v>
      </c>
      <c r="C24" s="11">
        <v>1.0</v>
      </c>
      <c r="D24" s="11">
        <f t="shared" si="1"/>
        <v>0.6666666667</v>
      </c>
      <c r="E24" s="13">
        <f t="shared" si="2"/>
        <v>75</v>
      </c>
      <c r="F24" s="14">
        <f t="shared" si="3"/>
        <v>-0.3333333333</v>
      </c>
    </row>
    <row r="25" ht="15.75" customHeight="1">
      <c r="A25" s="10" t="s">
        <v>27</v>
      </c>
      <c r="B25" s="11">
        <v>504.0</v>
      </c>
      <c r="C25" s="11">
        <v>7.0</v>
      </c>
      <c r="D25" s="11">
        <f t="shared" si="1"/>
        <v>6.72</v>
      </c>
      <c r="E25" s="13">
        <f t="shared" si="2"/>
        <v>75</v>
      </c>
      <c r="F25" s="14">
        <f t="shared" si="3"/>
        <v>-0.28</v>
      </c>
    </row>
    <row r="26" ht="15.75" customHeight="1">
      <c r="A26" s="10" t="s">
        <v>28</v>
      </c>
      <c r="B26" s="11">
        <v>58.0</v>
      </c>
      <c r="C26" s="11">
        <v>1.0</v>
      </c>
      <c r="D26" s="11">
        <f t="shared" si="1"/>
        <v>0.7733333333</v>
      </c>
      <c r="E26" s="13">
        <f t="shared" si="2"/>
        <v>75</v>
      </c>
      <c r="F26" s="14">
        <f t="shared" si="3"/>
        <v>-0.2266666667</v>
      </c>
    </row>
    <row r="27" ht="15.75" customHeight="1">
      <c r="A27" s="10" t="s">
        <v>29</v>
      </c>
      <c r="B27" s="11">
        <v>65.0</v>
      </c>
      <c r="C27" s="11">
        <v>1.0</v>
      </c>
      <c r="D27" s="11">
        <f t="shared" si="1"/>
        <v>0.8666666667</v>
      </c>
      <c r="E27" s="13">
        <f t="shared" si="2"/>
        <v>75</v>
      </c>
      <c r="F27" s="14">
        <f t="shared" si="3"/>
        <v>-0.1333333333</v>
      </c>
    </row>
    <row r="28" ht="15.75" customHeight="1">
      <c r="A28" s="10" t="s">
        <v>30</v>
      </c>
      <c r="B28" s="11">
        <v>66.0</v>
      </c>
      <c r="C28" s="11">
        <v>1.0</v>
      </c>
      <c r="D28" s="11">
        <f t="shared" si="1"/>
        <v>0.88</v>
      </c>
      <c r="E28" s="13">
        <f t="shared" si="2"/>
        <v>75</v>
      </c>
      <c r="F28" s="14">
        <f t="shared" si="3"/>
        <v>-0.12</v>
      </c>
    </row>
    <row r="29" ht="15.75" customHeight="1">
      <c r="A29" s="10" t="s">
        <v>31</v>
      </c>
      <c r="B29" s="11">
        <v>74.0</v>
      </c>
      <c r="C29" s="11">
        <v>1.0</v>
      </c>
      <c r="D29" s="11">
        <f t="shared" si="1"/>
        <v>0.9866666667</v>
      </c>
      <c r="E29" s="13">
        <f t="shared" si="2"/>
        <v>75</v>
      </c>
      <c r="F29" s="14">
        <f t="shared" si="3"/>
        <v>-0.01333333333</v>
      </c>
    </row>
    <row r="30" ht="15.75" customHeight="1">
      <c r="A30" s="10" t="s">
        <v>32</v>
      </c>
      <c r="B30" s="11">
        <v>79.0</v>
      </c>
      <c r="C30" s="11">
        <v>1.0</v>
      </c>
      <c r="D30" s="11">
        <f t="shared" si="1"/>
        <v>1.053333333</v>
      </c>
      <c r="E30" s="13">
        <f t="shared" si="2"/>
        <v>75</v>
      </c>
      <c r="F30" s="14">
        <f t="shared" si="3"/>
        <v>0.05333333333</v>
      </c>
    </row>
    <row r="31" ht="15.75" customHeight="1">
      <c r="A31" s="10" t="s">
        <v>33</v>
      </c>
      <c r="B31" s="11">
        <v>842.0</v>
      </c>
      <c r="C31" s="12">
        <v>11.0</v>
      </c>
      <c r="D31" s="11">
        <f t="shared" si="1"/>
        <v>11.22666667</v>
      </c>
      <c r="E31" s="13">
        <f t="shared" si="2"/>
        <v>75</v>
      </c>
      <c r="F31" s="14">
        <f t="shared" si="3"/>
        <v>0.2266666667</v>
      </c>
    </row>
    <row r="32" ht="15.75" customHeight="1">
      <c r="A32" s="10" t="s">
        <v>34</v>
      </c>
      <c r="B32" s="11">
        <v>180.0</v>
      </c>
      <c r="C32" s="11">
        <v>2.0</v>
      </c>
      <c r="D32" s="11">
        <f t="shared" si="1"/>
        <v>2.4</v>
      </c>
      <c r="E32" s="13">
        <f t="shared" si="2"/>
        <v>75</v>
      </c>
      <c r="F32" s="14">
        <f t="shared" si="3"/>
        <v>0.4</v>
      </c>
    </row>
    <row r="33" ht="15.75" customHeight="1">
      <c r="A33" s="10" t="s">
        <v>35</v>
      </c>
      <c r="B33" s="11">
        <v>116.0</v>
      </c>
      <c r="C33" s="11">
        <v>1.0</v>
      </c>
      <c r="D33" s="11">
        <f t="shared" si="1"/>
        <v>1.546666667</v>
      </c>
      <c r="E33" s="13">
        <f t="shared" si="2"/>
        <v>75</v>
      </c>
      <c r="F33" s="14">
        <f t="shared" si="3"/>
        <v>0.5466666667</v>
      </c>
    </row>
    <row r="34" ht="15.75" customHeight="1">
      <c r="A34" s="10" t="s">
        <v>36</v>
      </c>
      <c r="B34" s="11">
        <v>866.0</v>
      </c>
      <c r="C34" s="12">
        <v>11.0</v>
      </c>
      <c r="D34" s="11">
        <f t="shared" si="1"/>
        <v>11.54666667</v>
      </c>
      <c r="E34" s="13">
        <f t="shared" si="2"/>
        <v>75</v>
      </c>
      <c r="F34" s="14">
        <f t="shared" si="3"/>
        <v>0.5466666667</v>
      </c>
    </row>
    <row r="35" ht="15.75" customHeight="1">
      <c r="A35" s="10" t="s">
        <v>37</v>
      </c>
      <c r="B35" s="11">
        <v>192.0</v>
      </c>
      <c r="C35" s="11">
        <v>2.0</v>
      </c>
      <c r="D35" s="11">
        <f t="shared" si="1"/>
        <v>2.56</v>
      </c>
      <c r="E35" s="13">
        <f t="shared" si="2"/>
        <v>75</v>
      </c>
      <c r="F35" s="14">
        <f t="shared" si="3"/>
        <v>0.56</v>
      </c>
    </row>
    <row r="36" ht="15.75" customHeight="1">
      <c r="A36" s="10" t="s">
        <v>38</v>
      </c>
      <c r="B36" s="11">
        <v>943.0</v>
      </c>
      <c r="C36" s="12">
        <v>12.0</v>
      </c>
      <c r="D36" s="11">
        <f t="shared" si="1"/>
        <v>12.57333333</v>
      </c>
      <c r="E36" s="13">
        <f t="shared" si="2"/>
        <v>75</v>
      </c>
      <c r="F36" s="14">
        <f t="shared" si="3"/>
        <v>0.5733333333</v>
      </c>
    </row>
    <row r="37" ht="15.75" customHeight="1">
      <c r="A37" s="10" t="s">
        <v>39</v>
      </c>
      <c r="B37" s="11">
        <v>146.0</v>
      </c>
      <c r="C37" s="11">
        <v>1.0</v>
      </c>
      <c r="D37" s="11">
        <f t="shared" si="1"/>
        <v>1.946666667</v>
      </c>
      <c r="E37" s="13">
        <f t="shared" si="2"/>
        <v>75</v>
      </c>
      <c r="F37" s="14">
        <f t="shared" si="3"/>
        <v>0.9466666667</v>
      </c>
    </row>
    <row r="38" ht="15.75" customHeight="1">
      <c r="A38" s="10" t="s">
        <v>40</v>
      </c>
      <c r="B38" s="11">
        <v>448.0</v>
      </c>
      <c r="C38" s="12">
        <v>5.0</v>
      </c>
      <c r="D38" s="11">
        <f t="shared" si="1"/>
        <v>5.973333333</v>
      </c>
      <c r="E38" s="13">
        <f t="shared" si="2"/>
        <v>75</v>
      </c>
      <c r="F38" s="14">
        <f t="shared" si="3"/>
        <v>0.9733333333</v>
      </c>
    </row>
    <row r="39" ht="15.75" customHeight="1">
      <c r="A39" s="10" t="s">
        <v>41</v>
      </c>
      <c r="B39" s="11">
        <v>201.0</v>
      </c>
      <c r="C39" s="11">
        <v>1.0</v>
      </c>
      <c r="D39" s="11">
        <f t="shared" si="1"/>
        <v>2.68</v>
      </c>
      <c r="E39" s="13">
        <f t="shared" si="2"/>
        <v>75</v>
      </c>
      <c r="F39" s="14">
        <f t="shared" si="3"/>
        <v>1.68</v>
      </c>
    </row>
    <row r="40" ht="15.75" customHeight="1">
      <c r="A40" s="10" t="s">
        <v>42</v>
      </c>
      <c r="B40" s="11">
        <v>206.0</v>
      </c>
      <c r="C40" s="11">
        <v>1.0</v>
      </c>
      <c r="D40" s="11">
        <f t="shared" si="1"/>
        <v>2.746666667</v>
      </c>
      <c r="E40" s="13">
        <f t="shared" si="2"/>
        <v>75</v>
      </c>
      <c r="F40" s="14">
        <f t="shared" si="3"/>
        <v>1.746666667</v>
      </c>
    </row>
    <row r="41" ht="15.75" customHeight="1">
      <c r="A41" s="10" t="s">
        <v>43</v>
      </c>
      <c r="B41" s="11">
        <v>306.0</v>
      </c>
      <c r="C41" s="11">
        <v>2.0</v>
      </c>
      <c r="D41" s="11">
        <f t="shared" si="1"/>
        <v>4.08</v>
      </c>
      <c r="E41" s="13">
        <f t="shared" si="2"/>
        <v>75</v>
      </c>
      <c r="F41" s="14">
        <f t="shared" si="3"/>
        <v>2.08</v>
      </c>
    </row>
    <row r="42" ht="15.75" customHeight="1">
      <c r="A42" s="10" t="s">
        <v>44</v>
      </c>
      <c r="B42" s="11">
        <v>255.0</v>
      </c>
      <c r="C42" s="11">
        <v>1.0</v>
      </c>
      <c r="D42" s="11">
        <f t="shared" si="1"/>
        <v>3.4</v>
      </c>
      <c r="E42" s="13">
        <f t="shared" si="2"/>
        <v>75</v>
      </c>
      <c r="F42" s="14">
        <f t="shared" si="3"/>
        <v>2.4</v>
      </c>
      <c r="N42" s="15">
        <f>387*18</f>
        <v>6966</v>
      </c>
      <c r="P42" s="15">
        <f>5500+3500</f>
        <v>9000</v>
      </c>
    </row>
    <row r="43" ht="15.75" customHeight="1">
      <c r="A43" s="10" t="s">
        <v>45</v>
      </c>
      <c r="B43" s="11">
        <v>283.0</v>
      </c>
      <c r="C43" s="12">
        <v>1.0</v>
      </c>
      <c r="D43" s="11">
        <f t="shared" si="1"/>
        <v>3.773333333</v>
      </c>
      <c r="E43" s="13">
        <f t="shared" si="2"/>
        <v>75</v>
      </c>
      <c r="F43" s="14">
        <f t="shared" si="3"/>
        <v>2.773333333</v>
      </c>
      <c r="P43" s="15">
        <f>P42-N42</f>
        <v>2034</v>
      </c>
    </row>
    <row r="44" ht="15.75" customHeight="1">
      <c r="A44" s="10" t="s">
        <v>46</v>
      </c>
      <c r="B44" s="11">
        <v>334.0</v>
      </c>
      <c r="C44" s="11">
        <v>1.0</v>
      </c>
      <c r="D44" s="11">
        <f t="shared" si="1"/>
        <v>4.453333333</v>
      </c>
      <c r="E44" s="13">
        <f t="shared" si="2"/>
        <v>75</v>
      </c>
      <c r="F44" s="14">
        <f t="shared" si="3"/>
        <v>3.453333333</v>
      </c>
    </row>
    <row r="45" ht="15.75" customHeight="1">
      <c r="A45" s="10" t="s">
        <v>47</v>
      </c>
      <c r="B45" s="11">
        <v>489.0</v>
      </c>
      <c r="C45" s="11">
        <v>3.0</v>
      </c>
      <c r="D45" s="11">
        <f t="shared" si="1"/>
        <v>6.52</v>
      </c>
      <c r="E45" s="13">
        <f t="shared" si="2"/>
        <v>75</v>
      </c>
      <c r="F45" s="14">
        <f t="shared" si="3"/>
        <v>3.52</v>
      </c>
    </row>
    <row r="46" ht="15.75" customHeight="1">
      <c r="A46" s="10" t="s">
        <v>48</v>
      </c>
      <c r="B46" s="11">
        <v>2071.0</v>
      </c>
      <c r="C46" s="12">
        <v>24.0</v>
      </c>
      <c r="D46" s="11">
        <f t="shared" si="1"/>
        <v>27.61333333</v>
      </c>
      <c r="E46" s="13">
        <f t="shared" si="2"/>
        <v>75</v>
      </c>
      <c r="F46" s="14">
        <f t="shared" si="3"/>
        <v>3.613333333</v>
      </c>
    </row>
    <row r="47" ht="15.75" customHeight="1">
      <c r="A47" s="10" t="s">
        <v>49</v>
      </c>
      <c r="B47" s="11">
        <v>425.0</v>
      </c>
      <c r="C47" s="11">
        <v>1.0</v>
      </c>
      <c r="D47" s="11">
        <f t="shared" si="1"/>
        <v>5.666666667</v>
      </c>
      <c r="E47" s="13">
        <f t="shared" si="2"/>
        <v>75</v>
      </c>
      <c r="F47" s="14">
        <f t="shared" si="3"/>
        <v>4.666666667</v>
      </c>
    </row>
    <row r="48" ht="15.75" customHeight="1">
      <c r="A48" s="10" t="s">
        <v>50</v>
      </c>
      <c r="B48" s="11">
        <v>506.0</v>
      </c>
      <c r="C48" s="11">
        <v>2.0</v>
      </c>
      <c r="D48" s="11">
        <f t="shared" si="1"/>
        <v>6.746666667</v>
      </c>
      <c r="E48" s="13">
        <f t="shared" si="2"/>
        <v>75</v>
      </c>
      <c r="F48" s="14">
        <f t="shared" si="3"/>
        <v>4.746666667</v>
      </c>
    </row>
    <row r="49" ht="15.75" customHeight="1">
      <c r="A49" s="10" t="s">
        <v>51</v>
      </c>
      <c r="B49" s="11">
        <v>558.0</v>
      </c>
      <c r="C49" s="11">
        <v>2.0</v>
      </c>
      <c r="D49" s="11">
        <f t="shared" si="1"/>
        <v>7.44</v>
      </c>
      <c r="E49" s="13">
        <f t="shared" si="2"/>
        <v>75</v>
      </c>
      <c r="F49" s="14">
        <f t="shared" si="3"/>
        <v>5.44</v>
      </c>
    </row>
    <row r="50" ht="15.75" customHeight="1">
      <c r="A50" s="10" t="s">
        <v>52</v>
      </c>
      <c r="B50" s="11">
        <v>1058.0</v>
      </c>
      <c r="C50" s="11">
        <v>8.0</v>
      </c>
      <c r="D50" s="11">
        <f t="shared" si="1"/>
        <v>14.10666667</v>
      </c>
      <c r="E50" s="13">
        <f t="shared" si="2"/>
        <v>75</v>
      </c>
      <c r="F50" s="14">
        <f t="shared" si="3"/>
        <v>6.106666667</v>
      </c>
    </row>
    <row r="51" ht="15.75" customHeight="1">
      <c r="A51" s="10" t="s">
        <v>53</v>
      </c>
      <c r="B51" s="11">
        <v>657.0</v>
      </c>
      <c r="C51" s="11">
        <v>1.0</v>
      </c>
      <c r="D51" s="11">
        <f t="shared" si="1"/>
        <v>8.76</v>
      </c>
      <c r="E51" s="13">
        <f t="shared" si="2"/>
        <v>75</v>
      </c>
      <c r="F51" s="14">
        <f t="shared" si="3"/>
        <v>7.76</v>
      </c>
    </row>
    <row r="52" ht="15.75" customHeight="1">
      <c r="A52" s="10" t="s">
        <v>54</v>
      </c>
      <c r="B52" s="11">
        <v>728.0</v>
      </c>
      <c r="C52" s="11">
        <v>1.0</v>
      </c>
      <c r="D52" s="11">
        <f t="shared" si="1"/>
        <v>9.706666667</v>
      </c>
      <c r="E52" s="13">
        <f t="shared" si="2"/>
        <v>75</v>
      </c>
      <c r="F52" s="14">
        <f t="shared" si="3"/>
        <v>8.706666667</v>
      </c>
    </row>
    <row r="53" ht="15.75" customHeight="1">
      <c r="A53" s="10" t="s">
        <v>55</v>
      </c>
      <c r="B53" s="11">
        <v>1096.0</v>
      </c>
      <c r="C53" s="12">
        <v>3.0</v>
      </c>
      <c r="D53" s="11">
        <f t="shared" si="1"/>
        <v>14.61333333</v>
      </c>
      <c r="E53" s="13">
        <f t="shared" si="2"/>
        <v>75</v>
      </c>
      <c r="F53" s="14">
        <f t="shared" si="3"/>
        <v>11.61333333</v>
      </c>
    </row>
    <row r="54" ht="15.75" customHeight="1">
      <c r="A54" s="10" t="s">
        <v>56</v>
      </c>
      <c r="B54" s="11">
        <v>1534.0</v>
      </c>
      <c r="C54" s="11">
        <v>2.0</v>
      </c>
      <c r="D54" s="11">
        <f t="shared" si="1"/>
        <v>20.45333333</v>
      </c>
      <c r="E54" s="13">
        <f t="shared" si="2"/>
        <v>75</v>
      </c>
      <c r="F54" s="14">
        <f t="shared" si="3"/>
        <v>18.45333333</v>
      </c>
    </row>
    <row r="55" ht="15.75" customHeight="1">
      <c r="A55" s="10" t="s">
        <v>57</v>
      </c>
      <c r="B55" s="11">
        <v>3269.0</v>
      </c>
      <c r="C55" s="12">
        <v>23.0</v>
      </c>
      <c r="D55" s="11">
        <f t="shared" si="1"/>
        <v>43.58666667</v>
      </c>
      <c r="E55" s="13">
        <f t="shared" si="2"/>
        <v>75</v>
      </c>
      <c r="F55" s="14">
        <f t="shared" si="3"/>
        <v>20.58666667</v>
      </c>
    </row>
    <row r="56" ht="15.75" customHeight="1">
      <c r="A56" s="16" t="s">
        <v>58</v>
      </c>
      <c r="B56" s="17">
        <f t="shared" ref="B56:C56" si="4">SUM(B5:B55)</f>
        <v>23249</v>
      </c>
      <c r="C56" s="17">
        <f t="shared" si="4"/>
        <v>235</v>
      </c>
      <c r="D56" s="11">
        <f t="shared" si="1"/>
        <v>309.9866667</v>
      </c>
      <c r="E56" s="18"/>
      <c r="F56" s="14">
        <f>SUM(F5:F55)</f>
        <v>74.98666667</v>
      </c>
      <c r="G56" s="14">
        <f>sum(F33:F55)</f>
        <v>113.4933333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5.0"/>
    <col customWidth="1" min="2" max="2" width="12.0"/>
    <col customWidth="1" min="3" max="3" width="38.0"/>
    <col customWidth="1" min="4" max="5" width="22.0"/>
    <col customWidth="1" min="6" max="26" width="8.71"/>
  </cols>
  <sheetData>
    <row r="1">
      <c r="A1" s="1" t="s">
        <v>59</v>
      </c>
    </row>
    <row r="2" ht="31.5" customHeight="1">
      <c r="A2" s="2" t="s">
        <v>60</v>
      </c>
    </row>
    <row r="4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</row>
    <row r="5">
      <c r="A5" s="10" t="s">
        <v>66</v>
      </c>
      <c r="B5" s="19" t="s">
        <v>19</v>
      </c>
      <c r="C5" s="10" t="s">
        <v>67</v>
      </c>
      <c r="D5" s="11">
        <v>54.0</v>
      </c>
      <c r="E5" s="11">
        <v>2.0</v>
      </c>
    </row>
    <row r="6">
      <c r="A6" s="10" t="s">
        <v>68</v>
      </c>
      <c r="B6" s="19" t="s">
        <v>22</v>
      </c>
      <c r="C6" s="10" t="s">
        <v>69</v>
      </c>
      <c r="D6" s="11">
        <v>22.0</v>
      </c>
      <c r="E6" s="11">
        <v>1.0</v>
      </c>
    </row>
    <row r="7">
      <c r="A7" s="10" t="s">
        <v>70</v>
      </c>
      <c r="B7" s="19" t="s">
        <v>45</v>
      </c>
      <c r="C7" s="10" t="s">
        <v>71</v>
      </c>
      <c r="D7" s="11">
        <v>287.0</v>
      </c>
      <c r="E7" s="11">
        <v>1.0</v>
      </c>
    </row>
    <row r="8">
      <c r="A8" s="10" t="s">
        <v>72</v>
      </c>
      <c r="B8" s="19" t="s">
        <v>36</v>
      </c>
      <c r="C8" s="10" t="s">
        <v>73</v>
      </c>
      <c r="D8" s="11">
        <v>27.0</v>
      </c>
      <c r="E8" s="11">
        <v>1.0</v>
      </c>
    </row>
    <row r="9">
      <c r="A9" s="10" t="s">
        <v>74</v>
      </c>
      <c r="B9" s="19" t="s">
        <v>8</v>
      </c>
      <c r="C9" s="10" t="s">
        <v>75</v>
      </c>
      <c r="D9" s="11">
        <v>70.0</v>
      </c>
      <c r="E9" s="11">
        <v>1.0</v>
      </c>
    </row>
    <row r="10">
      <c r="A10" s="10" t="s">
        <v>76</v>
      </c>
      <c r="B10" s="19" t="s">
        <v>8</v>
      </c>
      <c r="C10" s="10" t="s">
        <v>77</v>
      </c>
      <c r="D10" s="11">
        <v>253.0</v>
      </c>
      <c r="E10" s="11">
        <v>2.0</v>
      </c>
    </row>
    <row r="11">
      <c r="A11" s="10" t="s">
        <v>78</v>
      </c>
      <c r="B11" s="19" t="s">
        <v>8</v>
      </c>
      <c r="C11" s="10" t="s">
        <v>79</v>
      </c>
      <c r="D11" s="11">
        <v>473.0</v>
      </c>
      <c r="E11" s="11">
        <v>3.0</v>
      </c>
    </row>
    <row r="12">
      <c r="A12" s="10" t="s">
        <v>80</v>
      </c>
      <c r="B12" s="19" t="s">
        <v>8</v>
      </c>
      <c r="C12" s="10" t="s">
        <v>81</v>
      </c>
      <c r="D12" s="11">
        <v>282.0</v>
      </c>
      <c r="E12" s="11">
        <v>2.0</v>
      </c>
    </row>
    <row r="13">
      <c r="A13" s="10" t="s">
        <v>82</v>
      </c>
      <c r="B13" s="19" t="s">
        <v>8</v>
      </c>
      <c r="C13" s="10" t="s">
        <v>69</v>
      </c>
      <c r="D13" s="11">
        <v>37.0</v>
      </c>
      <c r="E13" s="11">
        <v>1.0</v>
      </c>
    </row>
    <row r="14">
      <c r="A14" s="10" t="s">
        <v>83</v>
      </c>
      <c r="B14" s="19" t="s">
        <v>24</v>
      </c>
      <c r="C14" s="10" t="s">
        <v>84</v>
      </c>
      <c r="D14" s="11">
        <v>45.0</v>
      </c>
      <c r="E14" s="11">
        <v>1.0</v>
      </c>
    </row>
    <row r="15">
      <c r="A15" s="10" t="s">
        <v>85</v>
      </c>
      <c r="B15" s="19" t="s">
        <v>13</v>
      </c>
      <c r="C15" s="10" t="s">
        <v>86</v>
      </c>
      <c r="D15" s="11">
        <v>111.0</v>
      </c>
      <c r="E15" s="11">
        <v>1.0</v>
      </c>
    </row>
    <row r="16">
      <c r="A16" s="10" t="s">
        <v>87</v>
      </c>
      <c r="B16" s="19" t="s">
        <v>57</v>
      </c>
      <c r="C16" s="10" t="s">
        <v>88</v>
      </c>
      <c r="D16" s="11">
        <v>79.0</v>
      </c>
      <c r="E16" s="11">
        <v>1.0</v>
      </c>
    </row>
    <row r="17">
      <c r="A17" s="10" t="s">
        <v>89</v>
      </c>
      <c r="B17" s="19" t="s">
        <v>33</v>
      </c>
      <c r="C17" s="10" t="s">
        <v>90</v>
      </c>
      <c r="D17" s="11">
        <v>65.0</v>
      </c>
      <c r="E17" s="11">
        <v>1.0</v>
      </c>
    </row>
    <row r="18">
      <c r="A18" s="16" t="s">
        <v>58</v>
      </c>
      <c r="B18" s="20"/>
      <c r="C18" s="20"/>
      <c r="D18" s="17">
        <f t="shared" ref="D18:E18" si="1">SUM(D5:D17)</f>
        <v>1805</v>
      </c>
      <c r="E18" s="17">
        <f t="shared" si="1"/>
        <v>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0.0"/>
    <col customWidth="1" min="2" max="26" width="8.71"/>
  </cols>
  <sheetData>
    <row r="1">
      <c r="A1" s="1" t="s">
        <v>91</v>
      </c>
    </row>
    <row r="2">
      <c r="A2" s="21"/>
    </row>
    <row r="3">
      <c r="A3" s="21" t="s">
        <v>92</v>
      </c>
    </row>
    <row r="4">
      <c r="A4" s="21" t="s">
        <v>93</v>
      </c>
    </row>
    <row r="5">
      <c r="A5" s="21" t="s">
        <v>94</v>
      </c>
    </row>
    <row r="6">
      <c r="A6" s="21" t="s">
        <v>95</v>
      </c>
    </row>
    <row r="7">
      <c r="A7" s="21" t="s">
        <v>96</v>
      </c>
    </row>
    <row r="8">
      <c r="A8" s="21"/>
    </row>
    <row r="9">
      <c r="A9" s="21" t="s">
        <v>97</v>
      </c>
    </row>
    <row r="10">
      <c r="A10" s="21" t="s">
        <v>98</v>
      </c>
    </row>
    <row r="11">
      <c r="A11" s="21" t="s">
        <v>99</v>
      </c>
    </row>
    <row r="12">
      <c r="A12" s="21" t="s">
        <v>100</v>
      </c>
    </row>
    <row r="13">
      <c r="A13" s="21" t="s">
        <v>101</v>
      </c>
    </row>
    <row r="14">
      <c r="A14" s="21"/>
    </row>
    <row r="15">
      <c r="A15" s="21" t="s">
        <v>102</v>
      </c>
    </row>
    <row r="16">
      <c r="A16" s="21" t="s">
        <v>103</v>
      </c>
    </row>
    <row r="17">
      <c r="A17" s="21" t="s">
        <v>104</v>
      </c>
    </row>
    <row r="18">
      <c r="A18" s="2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